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erry/Desktop/Cotton Analytics/DNFI/Overview Page/"/>
    </mc:Choice>
  </mc:AlternateContent>
  <bookViews>
    <workbookView xWindow="0" yWindow="460" windowWidth="25600" windowHeight="14420"/>
  </bookViews>
  <sheets>
    <sheet name="Fiber Production" sheetId="2" r:id="rId1"/>
  </sheets>
  <definedNames>
    <definedName name="_xlnm.Print_Area" localSheetId="0">'Fiber Production'!$A$1:$K$99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7" i="2" l="1"/>
  <c r="M15" i="2"/>
  <c r="M14" i="2"/>
  <c r="M13" i="2"/>
  <c r="M11" i="2"/>
  <c r="M8" i="2"/>
  <c r="J8" i="2"/>
  <c r="J11" i="2"/>
  <c r="J13" i="2"/>
  <c r="J15" i="2"/>
  <c r="J16" i="2"/>
  <c r="J23" i="2"/>
  <c r="K14" i="2"/>
  <c r="K17" i="2"/>
  <c r="K7" i="2"/>
  <c r="K9" i="2"/>
  <c r="K8" i="2"/>
  <c r="K11" i="2"/>
  <c r="K12" i="2"/>
  <c r="K13" i="2"/>
  <c r="K15" i="2"/>
  <c r="K16" i="2"/>
  <c r="K19" i="2"/>
  <c r="K20" i="2"/>
  <c r="K21" i="2"/>
  <c r="K23" i="2"/>
  <c r="M23" i="2"/>
  <c r="M24" i="2"/>
  <c r="K26" i="2"/>
  <c r="K27" i="2"/>
  <c r="K28" i="2"/>
  <c r="K30" i="2"/>
  <c r="K32" i="2"/>
  <c r="K99" i="2"/>
  <c r="J30" i="2"/>
  <c r="J32" i="2"/>
  <c r="J99" i="2"/>
  <c r="K97" i="2"/>
  <c r="J97" i="2"/>
  <c r="K95" i="2"/>
  <c r="J95" i="2"/>
  <c r="K94" i="2"/>
  <c r="J94" i="2"/>
  <c r="K93" i="2"/>
  <c r="J93" i="2"/>
  <c r="K90" i="2"/>
  <c r="J90" i="2"/>
  <c r="K88" i="2"/>
  <c r="J88" i="2"/>
  <c r="K87" i="2"/>
  <c r="J87" i="2"/>
  <c r="K86" i="2"/>
  <c r="J86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67" i="2"/>
  <c r="J67" i="2"/>
  <c r="K65" i="2"/>
  <c r="J65" i="2"/>
  <c r="K64" i="2"/>
  <c r="J64" i="2"/>
  <c r="K63" i="2"/>
  <c r="J63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I23" i="2"/>
  <c r="H23" i="2"/>
  <c r="G23" i="2"/>
  <c r="F23" i="2"/>
  <c r="E23" i="2"/>
  <c r="D23" i="2"/>
  <c r="I30" i="2"/>
  <c r="I32" i="2"/>
  <c r="I74" i="2"/>
  <c r="H30" i="2"/>
  <c r="H32" i="2"/>
  <c r="H74" i="2"/>
  <c r="G30" i="2"/>
  <c r="G32" i="2"/>
  <c r="G74" i="2"/>
  <c r="F30" i="2"/>
  <c r="F32" i="2"/>
  <c r="F74" i="2"/>
  <c r="E30" i="2"/>
  <c r="E32" i="2"/>
  <c r="E74" i="2"/>
  <c r="D30" i="2"/>
  <c r="D32" i="2"/>
  <c r="D74" i="2"/>
  <c r="I51" i="2"/>
  <c r="H51" i="2"/>
  <c r="G51" i="2"/>
  <c r="F51" i="2"/>
  <c r="E51" i="2"/>
  <c r="D51" i="2"/>
  <c r="I99" i="2"/>
  <c r="I97" i="2"/>
  <c r="I95" i="2"/>
  <c r="I94" i="2"/>
  <c r="I93" i="2"/>
  <c r="I90" i="2"/>
  <c r="I88" i="2"/>
  <c r="I87" i="2"/>
  <c r="I86" i="2"/>
  <c r="I84" i="2"/>
  <c r="I83" i="2"/>
  <c r="I82" i="2"/>
  <c r="I81" i="2"/>
  <c r="I80" i="2"/>
  <c r="I79" i="2"/>
  <c r="I78" i="2"/>
  <c r="I77" i="2"/>
  <c r="I76" i="2"/>
  <c r="I75" i="2"/>
  <c r="I67" i="2"/>
  <c r="I65" i="2"/>
  <c r="I64" i="2"/>
  <c r="I63" i="2"/>
  <c r="I61" i="2"/>
  <c r="I60" i="2"/>
  <c r="I59" i="2"/>
  <c r="I58" i="2"/>
  <c r="I57" i="2"/>
  <c r="I56" i="2"/>
  <c r="I55" i="2"/>
  <c r="I54" i="2"/>
  <c r="I53" i="2"/>
  <c r="I52" i="2"/>
  <c r="H88" i="2"/>
  <c r="G88" i="2"/>
  <c r="F88" i="2"/>
  <c r="E88" i="2"/>
  <c r="D88" i="2"/>
  <c r="H65" i="2"/>
  <c r="G65" i="2"/>
  <c r="F65" i="2"/>
  <c r="E65" i="2"/>
  <c r="D65" i="2"/>
  <c r="H99" i="2"/>
  <c r="G99" i="2"/>
  <c r="F99" i="2"/>
  <c r="E99" i="2"/>
  <c r="H97" i="2"/>
  <c r="G97" i="2"/>
  <c r="F97" i="2"/>
  <c r="E97" i="2"/>
  <c r="H95" i="2"/>
  <c r="G95" i="2"/>
  <c r="F95" i="2"/>
  <c r="E95" i="2"/>
  <c r="H94" i="2"/>
  <c r="G94" i="2"/>
  <c r="F94" i="2"/>
  <c r="E94" i="2"/>
  <c r="H93" i="2"/>
  <c r="G93" i="2"/>
  <c r="F93" i="2"/>
  <c r="E93" i="2"/>
  <c r="H90" i="2"/>
  <c r="G90" i="2"/>
  <c r="F90" i="2"/>
  <c r="E90" i="2"/>
  <c r="H87" i="2"/>
  <c r="G87" i="2"/>
  <c r="F87" i="2"/>
  <c r="E87" i="2"/>
  <c r="H86" i="2"/>
  <c r="G86" i="2"/>
  <c r="F86" i="2"/>
  <c r="E86" i="2"/>
  <c r="H84" i="2"/>
  <c r="G84" i="2"/>
  <c r="F84" i="2"/>
  <c r="E84" i="2"/>
  <c r="H83" i="2"/>
  <c r="G83" i="2"/>
  <c r="F83" i="2"/>
  <c r="E83" i="2"/>
  <c r="H82" i="2"/>
  <c r="G82" i="2"/>
  <c r="F82" i="2"/>
  <c r="E82" i="2"/>
  <c r="H81" i="2"/>
  <c r="G81" i="2"/>
  <c r="F81" i="2"/>
  <c r="E81" i="2"/>
  <c r="H80" i="2"/>
  <c r="G80" i="2"/>
  <c r="F80" i="2"/>
  <c r="E80" i="2"/>
  <c r="H79" i="2"/>
  <c r="G79" i="2"/>
  <c r="F79" i="2"/>
  <c r="E79" i="2"/>
  <c r="H78" i="2"/>
  <c r="G78" i="2"/>
  <c r="F78" i="2"/>
  <c r="E78" i="2"/>
  <c r="H77" i="2"/>
  <c r="G77" i="2"/>
  <c r="F77" i="2"/>
  <c r="E77" i="2"/>
  <c r="H76" i="2"/>
  <c r="G76" i="2"/>
  <c r="F76" i="2"/>
  <c r="E76" i="2"/>
  <c r="H75" i="2"/>
  <c r="G75" i="2"/>
  <c r="F75" i="2"/>
  <c r="E75" i="2"/>
  <c r="D99" i="2"/>
  <c r="D97" i="2"/>
  <c r="D95" i="2"/>
  <c r="D94" i="2"/>
  <c r="D93" i="2"/>
  <c r="D90" i="2"/>
  <c r="D87" i="2"/>
  <c r="D86" i="2"/>
  <c r="D84" i="2"/>
  <c r="D83" i="2"/>
  <c r="D82" i="2"/>
  <c r="D81" i="2"/>
  <c r="D80" i="2"/>
  <c r="D79" i="2"/>
  <c r="D78" i="2"/>
  <c r="D77" i="2"/>
  <c r="D76" i="2"/>
  <c r="D75" i="2"/>
  <c r="H67" i="2"/>
  <c r="G67" i="2"/>
  <c r="F67" i="2"/>
  <c r="E67" i="2"/>
  <c r="H64" i="2"/>
  <c r="G64" i="2"/>
  <c r="F64" i="2"/>
  <c r="E64" i="2"/>
  <c r="H63" i="2"/>
  <c r="G63" i="2"/>
  <c r="F63" i="2"/>
  <c r="E63" i="2"/>
  <c r="H61" i="2"/>
  <c r="G61" i="2"/>
  <c r="F61" i="2"/>
  <c r="E61" i="2"/>
  <c r="H60" i="2"/>
  <c r="G60" i="2"/>
  <c r="F60" i="2"/>
  <c r="E60" i="2"/>
  <c r="H59" i="2"/>
  <c r="G59" i="2"/>
  <c r="F59" i="2"/>
  <c r="E59" i="2"/>
  <c r="H58" i="2"/>
  <c r="G58" i="2"/>
  <c r="F58" i="2"/>
  <c r="E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H52" i="2"/>
  <c r="G52" i="2"/>
  <c r="F52" i="2"/>
  <c r="E52" i="2"/>
  <c r="D67" i="2"/>
  <c r="D64" i="2"/>
  <c r="D63" i="2"/>
  <c r="D61" i="2"/>
  <c r="D60" i="2"/>
  <c r="D59" i="2"/>
  <c r="D58" i="2"/>
  <c r="D57" i="2"/>
  <c r="D56" i="2"/>
  <c r="D55" i="2"/>
  <c r="D54" i="2"/>
  <c r="D53" i="2"/>
  <c r="D52" i="2"/>
</calcChain>
</file>

<file path=xl/comments1.xml><?xml version="1.0" encoding="utf-8"?>
<comments xmlns="http://schemas.openxmlformats.org/spreadsheetml/2006/main">
  <authors>
    <author>Terry Townsend</author>
  </authors>
  <commentList>
    <comment ref="K26" authorId="0">
      <text>
        <r>
          <rPr>
            <b/>
            <sz val="9"/>
            <color indexed="81"/>
            <rFont val="Arial"/>
            <family val="2"/>
          </rPr>
          <t>Terry Townsend:</t>
        </r>
        <r>
          <rPr>
            <sz val="9"/>
            <color indexed="81"/>
            <rFont val="Arial"/>
            <family val="2"/>
          </rPr>
          <t xml:space="preserve">
Projected from ICAC December 2015</t>
        </r>
      </text>
    </comment>
    <comment ref="K27" authorId="0">
      <text>
        <r>
          <rPr>
            <b/>
            <sz val="9"/>
            <color indexed="81"/>
            <rFont val="Arial"/>
            <family val="2"/>
          </rPr>
          <t>Terry Townsend:</t>
        </r>
        <r>
          <rPr>
            <sz val="9"/>
            <color indexed="81"/>
            <rFont val="Arial"/>
            <family val="2"/>
          </rPr>
          <t xml:space="preserve">
Projected from ICAC December 2015</t>
        </r>
      </text>
    </comment>
    <comment ref="K28" authorId="0">
      <text>
        <r>
          <rPr>
            <b/>
            <sz val="9"/>
            <color indexed="81"/>
            <rFont val="Arial"/>
            <family val="2"/>
          </rPr>
          <t>Terry Townsend:</t>
        </r>
        <r>
          <rPr>
            <sz val="9"/>
            <color indexed="81"/>
            <rFont val="Arial"/>
            <family val="2"/>
          </rPr>
          <t xml:space="preserve">
Projected from ICAC December 2015</t>
        </r>
      </text>
    </comment>
  </commentList>
</comments>
</file>

<file path=xl/sharedStrings.xml><?xml version="1.0" encoding="utf-8"?>
<sst xmlns="http://schemas.openxmlformats.org/spreadsheetml/2006/main" count="82" uniqueCount="40">
  <si>
    <t>Bastfibres, other</t>
  </si>
  <si>
    <t>Coir</t>
  </si>
  <si>
    <t>Hemp tow waste</t>
  </si>
  <si>
    <t>Kapok fibre</t>
  </si>
  <si>
    <t>Ramie</t>
  </si>
  <si>
    <t>Fibre crops not specified elsewhere</t>
  </si>
  <si>
    <t>Natural Fibers</t>
  </si>
  <si>
    <t>Total Natural Fibers</t>
  </si>
  <si>
    <t>Cellulosic Fibers</t>
  </si>
  <si>
    <t>World Fiber Production</t>
  </si>
  <si>
    <t>Total Fiber Production</t>
  </si>
  <si>
    <t>Wool, clean</t>
  </si>
  <si>
    <t>Synthetic Filament</t>
  </si>
  <si>
    <t>Synthetic Staple</t>
  </si>
  <si>
    <t>Sources</t>
  </si>
  <si>
    <t>Cotton: International Cotton Advisory Committee</t>
  </si>
  <si>
    <r>
      <rPr>
        <sz val="11"/>
        <color theme="1"/>
        <rFont val="Arial"/>
        <family val="2"/>
      </rPr>
      <t>Manmade Fibers</t>
    </r>
  </si>
  <si>
    <t>Wool: International Wool Textile Organization</t>
  </si>
  <si>
    <t xml:space="preserve">   * (Includes: Alpaca, Angora Rabbit, Camelhair, Cashmere, Guanaco, Llama, Mohair, Vicuna, Yakhair)</t>
  </si>
  <si>
    <t>Total Manmade Fibers</t>
  </si>
  <si>
    <t>Other, greasy weight*</t>
  </si>
  <si>
    <t>Abaca</t>
  </si>
  <si>
    <t>Flax fibre and tow, ex scutching mill</t>
  </si>
  <si>
    <t>Jute, Kenaf &amp; Allied Fibres</t>
  </si>
  <si>
    <t>Sisal, Henequen and similar hard fibers</t>
  </si>
  <si>
    <t>Silk, raw</t>
  </si>
  <si>
    <t>Flax: IWTO Market Information 2015</t>
  </si>
  <si>
    <t>Silk: http://faostat3.fao.org/ and IWTO Market Information 2015</t>
  </si>
  <si>
    <t>Manmade Fibres: CIRFS, published in IWTO Market Report 2015</t>
  </si>
  <si>
    <t>2014, estimated</t>
  </si>
  <si>
    <t>2008-2013: Bastfibres, other, Fiber crops not specified elsewhere, Hemp tow waste, Kapok and Ramie: http://faostat3.fao.org/</t>
  </si>
  <si>
    <t>2008-2013: Abaca, Coir, Jute, Kenaf &amp; Allied Fibres, and Sisal, Henequen and similar fibres: FAO Statistics December 2014</t>
  </si>
  <si>
    <t>2015, forecast</t>
  </si>
  <si>
    <t>Fiber Share in Natural Fiber Prjductijn</t>
  </si>
  <si>
    <t>Fiber Share in Tjtal Fiber Prjductijn</t>
  </si>
  <si>
    <t>World Fibre Production, Metric Tons</t>
  </si>
  <si>
    <t>Vegetable origin</t>
  </si>
  <si>
    <t>Cotton Lint</t>
  </si>
  <si>
    <t>Animal origin</t>
  </si>
  <si>
    <t>All other Natural Fibres, Animal origin: Various sources as reported by the International Wool Textile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</si>
</sst>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2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Arial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i/>
      <sz val="11"/>
      <color rgb="FFFF0000"/>
      <name val="Arial"/>
    </font>
    <font>
      <i/>
      <sz val="11"/>
      <color theme="1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0" fontId="16" fillId="0" borderId="0" xfId="0" applyFont="1"/>
    <xf numFmtId="164" fontId="0" fillId="0" borderId="0" xfId="43" applyNumberFormat="1" applyFont="1"/>
    <xf numFmtId="3" fontId="0" fillId="0" borderId="0" xfId="42" applyNumberFormat="1" applyFont="1" applyAlignment="1">
      <alignment horizontal="right"/>
    </xf>
    <xf numFmtId="3" fontId="0" fillId="0" borderId="0" xfId="42" applyNumberFormat="1" applyFont="1" applyAlignment="1">
      <alignment horizontal="right" wrapText="1"/>
    </xf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 applyAlignment="1">
      <alignment horizontal="right"/>
    </xf>
    <xf numFmtId="3" fontId="0" fillId="0" borderId="0" xfId="0" applyNumberFormat="1" applyFont="1"/>
    <xf numFmtId="0" fontId="0" fillId="0" borderId="0" xfId="0" applyFont="1" applyAlignment="1">
      <alignment horizontal="right" wrapText="1"/>
    </xf>
    <xf numFmtId="165" fontId="0" fillId="0" borderId="0" xfId="42" applyNumberFormat="1" applyFont="1"/>
    <xf numFmtId="3" fontId="0" fillId="0" borderId="0" xfId="0" applyNumberFormat="1"/>
    <xf numFmtId="165" fontId="0" fillId="0" borderId="0" xfId="0" applyNumberFormat="1" applyFont="1"/>
    <xf numFmtId="165" fontId="23" fillId="0" borderId="0" xfId="0" applyNumberFormat="1" applyFont="1"/>
    <xf numFmtId="0" fontId="24" fillId="0" borderId="0" xfId="0" applyFont="1"/>
    <xf numFmtId="165" fontId="23" fillId="0" borderId="0" xfId="42" applyNumberFormat="1" applyFont="1"/>
    <xf numFmtId="0" fontId="16" fillId="0" borderId="0" xfId="0" applyFont="1" applyAlignment="1">
      <alignment horizontal="center" wrapText="1"/>
    </xf>
    <xf numFmtId="165" fontId="0" fillId="0" borderId="0" xfId="0" applyNumberFormat="1"/>
  </cellXfs>
  <cellStyles count="3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99"/>
  <sheetViews>
    <sheetView tabSelected="1" workbookViewId="0">
      <pane xSplit="3" ySplit="4" topLeftCell="D12" activePane="bottomRight" state="frozen"/>
      <selection pane="topRight" activeCell="D1" sqref="D1"/>
      <selection pane="bottomLeft" activeCell="A5" sqref="A5"/>
      <selection pane="bottomRight" activeCell="K94" sqref="K94:K95"/>
    </sheetView>
  </sheetViews>
  <sheetFormatPr baseColWidth="10" defaultRowHeight="14" x14ac:dyDescent="0.15"/>
  <cols>
    <col min="1" max="2" width="2.5" customWidth="1"/>
    <col min="3" max="3" width="28.83203125" customWidth="1"/>
    <col min="10" max="11" width="12.1640625" bestFit="1" customWidth="1"/>
    <col min="12" max="12" width="2.6640625" customWidth="1"/>
    <col min="13" max="13" width="27.1640625" customWidth="1"/>
  </cols>
  <sheetData>
    <row r="1" spans="1:13" x14ac:dyDescent="0.15">
      <c r="A1" s="1" t="s">
        <v>9</v>
      </c>
      <c r="B1" s="1"/>
    </row>
    <row r="3" spans="1:13" x14ac:dyDescent="0.15">
      <c r="C3" s="5"/>
      <c r="D3" s="16" t="s">
        <v>35</v>
      </c>
      <c r="E3" s="16"/>
      <c r="F3" s="16"/>
      <c r="G3" s="16"/>
      <c r="H3" s="16"/>
      <c r="I3" s="5"/>
    </row>
    <row r="4" spans="1:13" ht="28" x14ac:dyDescent="0.15">
      <c r="A4" s="5"/>
      <c r="B4" s="5"/>
      <c r="C4" s="5"/>
      <c r="D4" s="6">
        <v>2008</v>
      </c>
      <c r="E4" s="6">
        <v>2009</v>
      </c>
      <c r="F4" s="6">
        <v>2010</v>
      </c>
      <c r="G4" s="6">
        <v>2011</v>
      </c>
      <c r="H4" s="9">
        <v>2012</v>
      </c>
      <c r="I4" s="9">
        <v>2013</v>
      </c>
      <c r="J4" s="9" t="s">
        <v>29</v>
      </c>
      <c r="K4" s="9" t="s">
        <v>32</v>
      </c>
    </row>
    <row r="5" spans="1:13" x14ac:dyDescent="0.15">
      <c r="A5" s="5" t="s">
        <v>6</v>
      </c>
      <c r="B5" s="5"/>
      <c r="C5" s="5"/>
      <c r="D5" s="6"/>
      <c r="E5" s="6"/>
      <c r="F5" s="6"/>
      <c r="G5" s="6"/>
      <c r="H5" s="6"/>
      <c r="I5" s="6"/>
    </row>
    <row r="6" spans="1:13" x14ac:dyDescent="0.15">
      <c r="B6" s="5" t="s">
        <v>36</v>
      </c>
      <c r="C6" s="5"/>
      <c r="D6" s="5"/>
      <c r="E6" s="5"/>
      <c r="F6" s="5"/>
      <c r="G6" s="5"/>
      <c r="H6" s="5"/>
      <c r="I6" s="5"/>
    </row>
    <row r="7" spans="1:13" x14ac:dyDescent="0.15">
      <c r="B7" s="5"/>
      <c r="C7" s="5" t="s">
        <v>21</v>
      </c>
      <c r="D7" s="10">
        <v>91300</v>
      </c>
      <c r="E7" s="10">
        <v>67900</v>
      </c>
      <c r="F7" s="10">
        <v>70100</v>
      </c>
      <c r="G7" s="10">
        <v>86100</v>
      </c>
      <c r="H7" s="10">
        <v>78100</v>
      </c>
      <c r="I7" s="10">
        <v>67700</v>
      </c>
      <c r="J7" s="12">
        <v>76700</v>
      </c>
      <c r="K7" s="13">
        <f>J7</f>
        <v>76700</v>
      </c>
    </row>
    <row r="8" spans="1:13" x14ac:dyDescent="0.15">
      <c r="A8" s="5"/>
      <c r="B8" s="5"/>
      <c r="C8" s="6" t="s">
        <v>0</v>
      </c>
      <c r="D8" s="3">
        <v>344590</v>
      </c>
      <c r="E8" s="3">
        <v>296154</v>
      </c>
      <c r="F8" s="3">
        <v>244279</v>
      </c>
      <c r="G8" s="3">
        <v>275751</v>
      </c>
      <c r="H8" s="3">
        <v>263224</v>
      </c>
      <c r="I8" s="7">
        <v>257169</v>
      </c>
      <c r="J8" s="13">
        <f t="shared" ref="J8:K9" si="0">I8</f>
        <v>257169</v>
      </c>
      <c r="K8" s="13">
        <f t="shared" si="0"/>
        <v>257169</v>
      </c>
      <c r="M8" s="17">
        <f>K8</f>
        <v>257169</v>
      </c>
    </row>
    <row r="9" spans="1:13" x14ac:dyDescent="0.15">
      <c r="A9" s="5"/>
      <c r="B9" s="5"/>
      <c r="C9" s="6" t="s">
        <v>1</v>
      </c>
      <c r="D9" s="3">
        <v>729600</v>
      </c>
      <c r="E9" s="3">
        <v>923600</v>
      </c>
      <c r="F9" s="3">
        <v>952700</v>
      </c>
      <c r="G9" s="3">
        <v>949000</v>
      </c>
      <c r="H9" s="3">
        <v>988100</v>
      </c>
      <c r="I9" s="7">
        <v>973600</v>
      </c>
      <c r="J9" s="12">
        <v>1064000</v>
      </c>
      <c r="K9" s="13">
        <f t="shared" si="0"/>
        <v>1064000</v>
      </c>
    </row>
    <row r="10" spans="1:13" x14ac:dyDescent="0.15">
      <c r="A10" s="5"/>
      <c r="B10" s="5"/>
      <c r="C10" s="6" t="s">
        <v>37</v>
      </c>
      <c r="D10" s="3">
        <v>23584000</v>
      </c>
      <c r="E10" s="3">
        <v>22334000</v>
      </c>
      <c r="F10" s="3">
        <v>25425000</v>
      </c>
      <c r="G10" s="3">
        <v>27846000</v>
      </c>
      <c r="H10" s="3">
        <v>26719000</v>
      </c>
      <c r="I10" s="3">
        <v>26282000</v>
      </c>
      <c r="J10" s="3">
        <v>26230000</v>
      </c>
      <c r="K10" s="3">
        <v>22890000</v>
      </c>
    </row>
    <row r="11" spans="1:13" ht="28" x14ac:dyDescent="0.15">
      <c r="A11" s="5"/>
      <c r="B11" s="5"/>
      <c r="C11" s="6" t="s">
        <v>5</v>
      </c>
      <c r="D11" s="3">
        <v>276231</v>
      </c>
      <c r="E11" s="3">
        <v>243426</v>
      </c>
      <c r="F11" s="3">
        <v>244055</v>
      </c>
      <c r="G11" s="3">
        <v>266160</v>
      </c>
      <c r="H11" s="3">
        <v>267739</v>
      </c>
      <c r="I11" s="7">
        <v>269355</v>
      </c>
      <c r="J11" s="13">
        <f>I11</f>
        <v>269355</v>
      </c>
      <c r="K11" s="13">
        <f t="shared" ref="K11" si="1">J11</f>
        <v>269355</v>
      </c>
      <c r="M11" s="17">
        <f>K11</f>
        <v>269355</v>
      </c>
    </row>
    <row r="12" spans="1:13" ht="28" x14ac:dyDescent="0.15">
      <c r="A12" s="5"/>
      <c r="B12" s="5"/>
      <c r="C12" s="6" t="s">
        <v>22</v>
      </c>
      <c r="D12" s="3">
        <v>529000</v>
      </c>
      <c r="E12" s="3">
        <v>324000</v>
      </c>
      <c r="F12" s="3">
        <v>296000</v>
      </c>
      <c r="G12" s="3">
        <v>260000</v>
      </c>
      <c r="H12" s="3">
        <v>331000</v>
      </c>
      <c r="I12" s="7">
        <v>303000</v>
      </c>
      <c r="J12" s="7">
        <v>320000</v>
      </c>
      <c r="K12" s="13">
        <f t="shared" ref="K12" si="2">J12</f>
        <v>320000</v>
      </c>
    </row>
    <row r="13" spans="1:13" x14ac:dyDescent="0.15">
      <c r="A13" s="5"/>
      <c r="B13" s="5"/>
      <c r="C13" s="6" t="s">
        <v>2</v>
      </c>
      <c r="D13" s="3">
        <v>59990</v>
      </c>
      <c r="E13" s="3">
        <v>47529</v>
      </c>
      <c r="F13" s="3">
        <v>45969</v>
      </c>
      <c r="G13" s="3">
        <v>51481</v>
      </c>
      <c r="H13" s="3">
        <v>55245</v>
      </c>
      <c r="I13" s="7">
        <v>56423</v>
      </c>
      <c r="J13" s="13">
        <f t="shared" ref="J13:K17" si="3">I13</f>
        <v>56423</v>
      </c>
      <c r="K13" s="13">
        <f t="shared" si="3"/>
        <v>56423</v>
      </c>
      <c r="M13" s="17">
        <f>K13</f>
        <v>56423</v>
      </c>
    </row>
    <row r="14" spans="1:13" x14ac:dyDescent="0.15">
      <c r="A14" s="5"/>
      <c r="B14" s="5"/>
      <c r="C14" s="6" t="s">
        <v>23</v>
      </c>
      <c r="D14" s="3">
        <v>2588000</v>
      </c>
      <c r="E14" s="3">
        <v>2863400</v>
      </c>
      <c r="F14" s="3">
        <v>3369100</v>
      </c>
      <c r="G14" s="3">
        <v>3410400</v>
      </c>
      <c r="H14" s="3">
        <v>3187700</v>
      </c>
      <c r="I14" s="7">
        <v>3111900</v>
      </c>
      <c r="J14" s="12">
        <v>3053800</v>
      </c>
      <c r="K14" s="13">
        <f t="shared" si="3"/>
        <v>3053800</v>
      </c>
      <c r="M14" s="17">
        <f>K14</f>
        <v>3053800</v>
      </c>
    </row>
    <row r="15" spans="1:13" x14ac:dyDescent="0.15">
      <c r="A15" s="5"/>
      <c r="B15" s="5"/>
      <c r="C15" s="6" t="s">
        <v>3</v>
      </c>
      <c r="D15" s="3">
        <v>87034</v>
      </c>
      <c r="E15" s="3">
        <v>88540</v>
      </c>
      <c r="F15" s="3">
        <v>84100</v>
      </c>
      <c r="G15" s="3">
        <v>103100</v>
      </c>
      <c r="H15" s="3">
        <v>103100</v>
      </c>
      <c r="I15" s="7">
        <v>101300</v>
      </c>
      <c r="J15" s="13">
        <f t="shared" si="3"/>
        <v>101300</v>
      </c>
      <c r="K15" s="13">
        <f t="shared" si="3"/>
        <v>101300</v>
      </c>
      <c r="M15" s="17">
        <f>K15</f>
        <v>101300</v>
      </c>
    </row>
    <row r="16" spans="1:13" x14ac:dyDescent="0.15">
      <c r="A16" s="5"/>
      <c r="B16" s="5"/>
      <c r="C16" s="6" t="s">
        <v>4</v>
      </c>
      <c r="D16" s="3">
        <v>255204</v>
      </c>
      <c r="E16" s="3">
        <v>215665</v>
      </c>
      <c r="F16" s="3">
        <v>193875</v>
      </c>
      <c r="G16" s="3">
        <v>163228</v>
      </c>
      <c r="H16" s="3">
        <v>134742</v>
      </c>
      <c r="I16" s="7">
        <v>124258</v>
      </c>
      <c r="J16" s="13">
        <f t="shared" si="3"/>
        <v>124258</v>
      </c>
      <c r="K16" s="13">
        <f t="shared" si="3"/>
        <v>124258</v>
      </c>
    </row>
    <row r="17" spans="1:13" ht="28" x14ac:dyDescent="0.15">
      <c r="A17" s="5"/>
      <c r="B17" s="5"/>
      <c r="C17" s="6" t="s">
        <v>24</v>
      </c>
      <c r="D17" s="3">
        <v>295400</v>
      </c>
      <c r="E17" s="3">
        <v>257800</v>
      </c>
      <c r="F17" s="3">
        <v>279500</v>
      </c>
      <c r="G17" s="3">
        <v>297900</v>
      </c>
      <c r="H17" s="3">
        <v>258700</v>
      </c>
      <c r="I17" s="7">
        <v>261900</v>
      </c>
      <c r="J17" s="12">
        <v>287400</v>
      </c>
      <c r="K17" s="13">
        <f t="shared" si="3"/>
        <v>287400</v>
      </c>
      <c r="M17" s="17">
        <f>K17</f>
        <v>287400</v>
      </c>
    </row>
    <row r="18" spans="1:13" x14ac:dyDescent="0.15">
      <c r="B18" s="5" t="s">
        <v>38</v>
      </c>
      <c r="C18" s="6"/>
      <c r="D18" s="3"/>
      <c r="E18" s="3"/>
      <c r="F18" s="3"/>
      <c r="G18" s="3"/>
      <c r="H18" s="3"/>
      <c r="I18" s="7"/>
      <c r="K18" s="14"/>
    </row>
    <row r="19" spans="1:13" x14ac:dyDescent="0.15">
      <c r="A19" s="5"/>
      <c r="B19" s="5"/>
      <c r="C19" s="6" t="s">
        <v>25</v>
      </c>
      <c r="D19" s="4">
        <v>164385</v>
      </c>
      <c r="E19" s="4">
        <v>163941</v>
      </c>
      <c r="F19" s="4">
        <v>164779</v>
      </c>
      <c r="G19" s="4">
        <v>165500</v>
      </c>
      <c r="H19" s="4">
        <v>168511</v>
      </c>
      <c r="I19" s="7">
        <v>167913</v>
      </c>
      <c r="J19" s="4">
        <v>170000</v>
      </c>
      <c r="K19" s="13">
        <f t="shared" ref="K19:K21" si="4">J19</f>
        <v>170000</v>
      </c>
    </row>
    <row r="20" spans="1:13" x14ac:dyDescent="0.15">
      <c r="A20" s="5"/>
      <c r="B20" s="5"/>
      <c r="C20" s="5" t="s">
        <v>11</v>
      </c>
      <c r="D20" s="3">
        <v>1198000</v>
      </c>
      <c r="E20" s="3">
        <v>1110000</v>
      </c>
      <c r="F20" s="3">
        <v>1125000</v>
      </c>
      <c r="G20" s="3">
        <v>1128000</v>
      </c>
      <c r="H20" s="3">
        <v>1135000</v>
      </c>
      <c r="I20" s="3">
        <v>1163000</v>
      </c>
      <c r="J20" s="3">
        <v>1163000</v>
      </c>
      <c r="K20" s="13">
        <f t="shared" si="4"/>
        <v>1163000</v>
      </c>
    </row>
    <row r="21" spans="1:13" x14ac:dyDescent="0.15">
      <c r="A21" s="5"/>
      <c r="B21" s="5"/>
      <c r="C21" s="6" t="s">
        <v>20</v>
      </c>
      <c r="D21" s="3">
        <v>51001</v>
      </c>
      <c r="E21" s="3">
        <v>48959</v>
      </c>
      <c r="F21" s="3">
        <v>49439</v>
      </c>
      <c r="G21" s="3">
        <v>48724</v>
      </c>
      <c r="H21" s="3">
        <v>50644</v>
      </c>
      <c r="I21" s="7">
        <v>52178</v>
      </c>
      <c r="J21" s="7">
        <v>55058</v>
      </c>
      <c r="K21" s="13">
        <f t="shared" si="4"/>
        <v>55058</v>
      </c>
    </row>
    <row r="22" spans="1:13" x14ac:dyDescent="0.15">
      <c r="A22" s="5"/>
      <c r="B22" s="5"/>
      <c r="C22" s="5"/>
      <c r="D22" s="7"/>
      <c r="E22" s="7"/>
      <c r="F22" s="7"/>
      <c r="G22" s="7"/>
      <c r="H22" s="7"/>
      <c r="I22" s="7"/>
    </row>
    <row r="23" spans="1:13" x14ac:dyDescent="0.15">
      <c r="A23" s="5"/>
      <c r="B23" s="5"/>
      <c r="C23" s="5" t="s">
        <v>7</v>
      </c>
      <c r="D23" s="3">
        <f>SUM(D7:D21)</f>
        <v>30253735</v>
      </c>
      <c r="E23" s="3">
        <f t="shared" ref="E23:K23" si="5">SUM(E7:E21)</f>
        <v>28984914</v>
      </c>
      <c r="F23" s="3">
        <f t="shared" si="5"/>
        <v>32543896</v>
      </c>
      <c r="G23" s="3">
        <f t="shared" si="5"/>
        <v>35051344</v>
      </c>
      <c r="H23" s="3">
        <f t="shared" si="5"/>
        <v>33740805</v>
      </c>
      <c r="I23" s="3">
        <f t="shared" si="5"/>
        <v>33191696</v>
      </c>
      <c r="J23" s="3">
        <f t="shared" si="5"/>
        <v>33228463</v>
      </c>
      <c r="K23" s="3">
        <f t="shared" si="5"/>
        <v>29888463</v>
      </c>
      <c r="M23" s="11">
        <f>K23-K7-K8-K9-K11-K13-K14-K15-K16-K17-K21</f>
        <v>24543000</v>
      </c>
    </row>
    <row r="24" spans="1:13" x14ac:dyDescent="0.15">
      <c r="A24" s="5"/>
      <c r="B24" s="5"/>
      <c r="C24" s="5"/>
      <c r="D24" s="3"/>
      <c r="E24" s="3"/>
      <c r="F24" s="3"/>
      <c r="G24" s="3"/>
      <c r="H24" s="3"/>
      <c r="I24" s="7"/>
      <c r="M24" s="11">
        <f>K23-M23</f>
        <v>5345463</v>
      </c>
    </row>
    <row r="25" spans="1:13" x14ac:dyDescent="0.15">
      <c r="A25" s="5" t="s">
        <v>16</v>
      </c>
      <c r="B25" s="5"/>
      <c r="C25" s="5"/>
      <c r="D25" s="3"/>
      <c r="E25" s="3"/>
      <c r="F25" s="3"/>
      <c r="G25" s="3"/>
      <c r="H25" s="3"/>
      <c r="I25" s="7"/>
    </row>
    <row r="26" spans="1:13" x14ac:dyDescent="0.15">
      <c r="A26" s="5"/>
      <c r="B26" s="5"/>
      <c r="C26" s="5" t="s">
        <v>8</v>
      </c>
      <c r="D26" s="7">
        <v>3234000</v>
      </c>
      <c r="E26" s="7">
        <v>3889000</v>
      </c>
      <c r="F26" s="7">
        <v>4063000</v>
      </c>
      <c r="G26" s="7">
        <v>4500000</v>
      </c>
      <c r="H26" s="7">
        <v>5187000</v>
      </c>
      <c r="I26" s="7">
        <v>5762000</v>
      </c>
      <c r="J26" s="7">
        <v>5972000</v>
      </c>
      <c r="K26" s="15">
        <f>(5213.1/5029.4)*J26</f>
        <v>6190128.6833419502</v>
      </c>
    </row>
    <row r="27" spans="1:13" x14ac:dyDescent="0.15">
      <c r="A27" s="5"/>
      <c r="B27" s="5"/>
      <c r="C27" s="5" t="s">
        <v>12</v>
      </c>
      <c r="D27" s="7">
        <v>25750000</v>
      </c>
      <c r="E27" s="7">
        <v>26551000</v>
      </c>
      <c r="F27" s="7">
        <v>30509000</v>
      </c>
      <c r="G27" s="7">
        <v>33106000</v>
      </c>
      <c r="H27" s="7">
        <v>36133000</v>
      </c>
      <c r="I27" s="7">
        <v>38816000</v>
      </c>
      <c r="J27" s="7">
        <v>41440000</v>
      </c>
      <c r="K27" s="15">
        <f>(58680.2/56612.1)*J27</f>
        <v>42953847.110423394</v>
      </c>
    </row>
    <row r="28" spans="1:13" x14ac:dyDescent="0.15">
      <c r="A28" s="5"/>
      <c r="B28" s="5"/>
      <c r="C28" s="5" t="s">
        <v>13</v>
      </c>
      <c r="D28" s="8">
        <v>15331000</v>
      </c>
      <c r="E28" s="8">
        <v>15964000</v>
      </c>
      <c r="F28" s="8">
        <v>16887000</v>
      </c>
      <c r="G28" s="8">
        <v>17662000</v>
      </c>
      <c r="H28" s="8">
        <v>18522000</v>
      </c>
      <c r="I28" s="7">
        <v>18652000</v>
      </c>
      <c r="J28" s="8">
        <v>18593000</v>
      </c>
      <c r="K28" s="15">
        <f>(58680.2/56612.1)*J28</f>
        <v>19272221.991411731</v>
      </c>
    </row>
    <row r="29" spans="1:13" x14ac:dyDescent="0.15">
      <c r="A29" s="5"/>
      <c r="B29" s="5"/>
      <c r="C29" s="5"/>
      <c r="D29" s="8"/>
      <c r="E29" s="8"/>
      <c r="F29" s="8"/>
      <c r="G29" s="8"/>
      <c r="H29" s="8"/>
      <c r="I29" s="8"/>
    </row>
    <row r="30" spans="1:13" x14ac:dyDescent="0.15">
      <c r="A30" s="5"/>
      <c r="B30" s="5"/>
      <c r="C30" s="5" t="s">
        <v>19</v>
      </c>
      <c r="D30" s="8">
        <f>SUM(D26:D28)</f>
        <v>44315000</v>
      </c>
      <c r="E30" s="8">
        <f t="shared" ref="E30:J30" si="6">SUM(E26:E28)</f>
        <v>46404000</v>
      </c>
      <c r="F30" s="8">
        <f t="shared" si="6"/>
        <v>51459000</v>
      </c>
      <c r="G30" s="8">
        <f t="shared" si="6"/>
        <v>55268000</v>
      </c>
      <c r="H30" s="8">
        <f t="shared" si="6"/>
        <v>59842000</v>
      </c>
      <c r="I30" s="8">
        <f t="shared" si="6"/>
        <v>63230000</v>
      </c>
      <c r="J30" s="8">
        <f t="shared" si="6"/>
        <v>66005000</v>
      </c>
      <c r="K30" s="8">
        <f t="shared" ref="K30" si="7">SUM(K26:K28)</f>
        <v>68416197.785177082</v>
      </c>
    </row>
    <row r="31" spans="1:13" x14ac:dyDescent="0.15">
      <c r="A31" s="5"/>
      <c r="B31" s="5"/>
      <c r="C31" s="5"/>
      <c r="D31" s="5"/>
      <c r="E31" s="5"/>
      <c r="F31" s="5"/>
      <c r="G31" s="5"/>
      <c r="H31" s="5"/>
      <c r="I31" s="5"/>
    </row>
    <row r="32" spans="1:13" x14ac:dyDescent="0.15">
      <c r="A32" s="5" t="s">
        <v>10</v>
      </c>
      <c r="B32" s="5"/>
      <c r="C32" s="5"/>
      <c r="D32" s="8">
        <f>D23+D30</f>
        <v>74568735</v>
      </c>
      <c r="E32" s="8">
        <f t="shared" ref="E32:J32" si="8">E23+E30</f>
        <v>75388914</v>
      </c>
      <c r="F32" s="8">
        <f t="shared" si="8"/>
        <v>84002896</v>
      </c>
      <c r="G32" s="8">
        <f t="shared" si="8"/>
        <v>90319344</v>
      </c>
      <c r="H32" s="8">
        <f t="shared" si="8"/>
        <v>93582805</v>
      </c>
      <c r="I32" s="8">
        <f t="shared" si="8"/>
        <v>96421696</v>
      </c>
      <c r="J32" s="8">
        <f t="shared" si="8"/>
        <v>99233463</v>
      </c>
      <c r="K32" s="8">
        <f t="shared" ref="K32" si="9">K23+K30</f>
        <v>98304660.785177082</v>
      </c>
    </row>
    <row r="33" spans="1:11" x14ac:dyDescent="0.15">
      <c r="C33" s="5"/>
      <c r="D33" s="5"/>
      <c r="E33" s="5"/>
      <c r="F33" s="5"/>
      <c r="G33" s="5"/>
      <c r="H33" s="5"/>
      <c r="I33" s="5"/>
    </row>
    <row r="34" spans="1:11" x14ac:dyDescent="0.15">
      <c r="A34" t="s">
        <v>14</v>
      </c>
      <c r="C34" s="5"/>
      <c r="D34" s="5"/>
      <c r="E34" s="5"/>
      <c r="F34" s="5"/>
      <c r="G34" s="5"/>
      <c r="H34" s="5"/>
      <c r="I34" s="5"/>
    </row>
    <row r="35" spans="1:11" x14ac:dyDescent="0.15">
      <c r="C35" s="5" t="s">
        <v>30</v>
      </c>
      <c r="D35" s="5"/>
      <c r="E35" s="5"/>
      <c r="F35" s="5"/>
      <c r="G35" s="5"/>
      <c r="H35" s="5"/>
      <c r="I35" s="5"/>
    </row>
    <row r="36" spans="1:11" x14ac:dyDescent="0.15">
      <c r="C36" s="5" t="s">
        <v>31</v>
      </c>
      <c r="D36" s="5"/>
      <c r="E36" s="5"/>
      <c r="F36" s="5"/>
      <c r="G36" s="5"/>
      <c r="H36" s="5"/>
      <c r="I36" s="5"/>
    </row>
    <row r="37" spans="1:11" x14ac:dyDescent="0.15">
      <c r="C37" s="5" t="s">
        <v>15</v>
      </c>
      <c r="D37" s="5"/>
      <c r="E37" s="5"/>
      <c r="F37" s="5"/>
      <c r="G37" s="5"/>
      <c r="H37" s="5"/>
      <c r="I37" s="5"/>
    </row>
    <row r="38" spans="1:11" x14ac:dyDescent="0.15">
      <c r="C38" s="5" t="s">
        <v>26</v>
      </c>
      <c r="D38" s="5"/>
      <c r="E38" s="5"/>
      <c r="F38" s="5"/>
      <c r="G38" s="5"/>
      <c r="H38" s="5"/>
      <c r="I38" s="5"/>
    </row>
    <row r="39" spans="1:11" x14ac:dyDescent="0.15">
      <c r="C39" s="5" t="s">
        <v>27</v>
      </c>
      <c r="D39" s="5"/>
      <c r="E39" s="5"/>
      <c r="F39" s="5"/>
      <c r="G39" s="5"/>
      <c r="H39" s="5"/>
      <c r="I39" s="5"/>
    </row>
    <row r="40" spans="1:11" x14ac:dyDescent="0.15">
      <c r="C40" s="5" t="s">
        <v>17</v>
      </c>
      <c r="D40" s="5"/>
      <c r="E40" s="5"/>
      <c r="F40" s="5"/>
      <c r="G40" s="5"/>
      <c r="H40" s="5"/>
      <c r="I40" s="5"/>
    </row>
    <row r="41" spans="1:11" x14ac:dyDescent="0.15">
      <c r="C41" s="5" t="s">
        <v>39</v>
      </c>
      <c r="D41" s="5"/>
      <c r="E41" s="5"/>
      <c r="F41" s="5"/>
      <c r="G41" s="5"/>
      <c r="H41" s="5"/>
      <c r="I41" s="5"/>
    </row>
    <row r="42" spans="1:11" x14ac:dyDescent="0.15">
      <c r="C42" s="5" t="s">
        <v>18</v>
      </c>
      <c r="D42" s="5"/>
      <c r="E42" s="5"/>
      <c r="F42" s="5"/>
      <c r="G42" s="5"/>
      <c r="H42" s="5"/>
      <c r="I42" s="5"/>
    </row>
    <row r="43" spans="1:11" x14ac:dyDescent="0.15">
      <c r="C43" s="5" t="s">
        <v>28</v>
      </c>
      <c r="D43" s="5"/>
      <c r="E43" s="5"/>
      <c r="F43" s="5"/>
      <c r="G43" s="5"/>
      <c r="H43" s="5"/>
      <c r="I43" s="5"/>
    </row>
    <row r="45" spans="1:11" x14ac:dyDescent="0.15">
      <c r="C45" s="5"/>
      <c r="D45" s="5"/>
      <c r="E45" s="5"/>
      <c r="F45" s="5"/>
      <c r="G45" s="5"/>
      <c r="H45" s="5"/>
      <c r="I45" s="5"/>
    </row>
    <row r="46" spans="1:11" x14ac:dyDescent="0.15">
      <c r="C46" s="5"/>
      <c r="D46" s="5"/>
      <c r="E46" s="5"/>
      <c r="F46" s="5"/>
      <c r="G46" s="5"/>
      <c r="H46" s="5"/>
      <c r="I46" s="5"/>
    </row>
    <row r="47" spans="1:11" x14ac:dyDescent="0.15">
      <c r="C47" s="5"/>
      <c r="D47" s="1" t="s">
        <v>33</v>
      </c>
      <c r="E47" s="5"/>
      <c r="F47" s="5"/>
      <c r="G47" s="5"/>
      <c r="H47" s="5"/>
      <c r="I47" s="5"/>
    </row>
    <row r="48" spans="1:11" x14ac:dyDescent="0.15">
      <c r="C48" s="5"/>
      <c r="D48" s="5">
        <v>2008</v>
      </c>
      <c r="E48" s="5">
        <v>2009</v>
      </c>
      <c r="F48" s="5">
        <v>2010</v>
      </c>
      <c r="G48" s="5">
        <v>2011</v>
      </c>
      <c r="H48" s="5">
        <v>2012</v>
      </c>
      <c r="I48" s="5">
        <v>2013</v>
      </c>
      <c r="J48" s="5">
        <v>2014</v>
      </c>
      <c r="K48" s="5">
        <v>2015</v>
      </c>
    </row>
    <row r="49" spans="1:11" x14ac:dyDescent="0.15">
      <c r="A49" s="5" t="s">
        <v>6</v>
      </c>
      <c r="B49" s="5"/>
      <c r="C49" s="5"/>
      <c r="D49" s="5"/>
      <c r="E49" s="5"/>
      <c r="F49" s="5"/>
      <c r="G49" s="5"/>
      <c r="H49" s="5"/>
      <c r="I49" s="5"/>
      <c r="J49" s="5"/>
      <c r="K49" s="5"/>
    </row>
    <row r="50" spans="1:11" x14ac:dyDescent="0.15">
      <c r="B50" s="5" t="s">
        <v>36</v>
      </c>
      <c r="C50" s="5"/>
      <c r="D50" s="5"/>
      <c r="E50" s="5"/>
      <c r="F50" s="5"/>
      <c r="G50" s="5"/>
      <c r="H50" s="5"/>
      <c r="I50" s="5"/>
      <c r="J50" s="5"/>
      <c r="K50" s="5"/>
    </row>
    <row r="51" spans="1:11" x14ac:dyDescent="0.15">
      <c r="B51" s="5"/>
      <c r="C51" s="5" t="s">
        <v>21</v>
      </c>
      <c r="D51" s="2">
        <f t="shared" ref="D51:I61" si="10">+D7/D$23</f>
        <v>3.0178092060368744E-3</v>
      </c>
      <c r="E51" s="2">
        <f t="shared" si="10"/>
        <v>2.34259794595216E-3</v>
      </c>
      <c r="F51" s="2">
        <f t="shared" si="10"/>
        <v>2.1540137665140031E-3</v>
      </c>
      <c r="G51" s="2">
        <f t="shared" si="10"/>
        <v>2.4563965364637658E-3</v>
      </c>
      <c r="H51" s="2">
        <f t="shared" si="10"/>
        <v>2.3147047025108025E-3</v>
      </c>
      <c r="I51" s="2">
        <f t="shared" si="10"/>
        <v>2.0396667889462472E-3</v>
      </c>
      <c r="J51" s="2">
        <f t="shared" ref="J51:K51" si="11">+J7/J$23</f>
        <v>2.3082620463065052E-3</v>
      </c>
      <c r="K51" s="2">
        <f t="shared" si="11"/>
        <v>2.5662075697903903E-3</v>
      </c>
    </row>
    <row r="52" spans="1:11" x14ac:dyDescent="0.15">
      <c r="A52" s="5"/>
      <c r="B52" s="5"/>
      <c r="C52" s="6" t="s">
        <v>0</v>
      </c>
      <c r="D52" s="2">
        <f t="shared" si="10"/>
        <v>1.1389998623310478E-2</v>
      </c>
      <c r="E52" s="2">
        <f t="shared" ref="E52:H52" si="12">+E8/E$23</f>
        <v>1.0217522122025272E-2</v>
      </c>
      <c r="F52" s="2">
        <f t="shared" si="12"/>
        <v>7.5061387855959224E-3</v>
      </c>
      <c r="G52" s="2">
        <f t="shared" si="12"/>
        <v>7.8670592488550503E-3</v>
      </c>
      <c r="H52" s="2">
        <f t="shared" si="12"/>
        <v>7.8013550654763572E-3</v>
      </c>
      <c r="I52" s="2">
        <f t="shared" ref="I52:K52" si="13">+I8/I$23</f>
        <v>7.7479921483975993E-3</v>
      </c>
      <c r="J52" s="2">
        <f t="shared" si="13"/>
        <v>7.7394190637105308E-3</v>
      </c>
      <c r="K52" s="2">
        <f t="shared" si="13"/>
        <v>8.6042898893797255E-3</v>
      </c>
    </row>
    <row r="53" spans="1:11" x14ac:dyDescent="0.15">
      <c r="A53" s="5"/>
      <c r="B53" s="5"/>
      <c r="C53" s="6" t="s">
        <v>1</v>
      </c>
      <c r="D53" s="2">
        <f t="shared" si="10"/>
        <v>2.4116030632250859E-2</v>
      </c>
      <c r="E53" s="2">
        <f t="shared" ref="E53:H61" si="14">+E9/E$23</f>
        <v>3.1864852177929524E-2</v>
      </c>
      <c r="F53" s="2">
        <f t="shared" si="14"/>
        <v>2.9274306923793021E-2</v>
      </c>
      <c r="G53" s="2">
        <f t="shared" si="14"/>
        <v>2.7074568096447316E-2</v>
      </c>
      <c r="H53" s="2">
        <f t="shared" si="14"/>
        <v>2.9285015576836416E-2</v>
      </c>
      <c r="I53" s="2">
        <f t="shared" ref="I53:K53" si="15">+I9/I$23</f>
        <v>2.9332637898346621E-2</v>
      </c>
      <c r="J53" s="2">
        <f t="shared" si="15"/>
        <v>3.2020740772752562E-2</v>
      </c>
      <c r="K53" s="2">
        <f t="shared" si="15"/>
        <v>3.5599020264106586E-2</v>
      </c>
    </row>
    <row r="54" spans="1:11" x14ac:dyDescent="0.15">
      <c r="A54" s="5"/>
      <c r="B54" s="5"/>
      <c r="C54" s="6" t="s">
        <v>37</v>
      </c>
      <c r="D54" s="2">
        <f t="shared" si="10"/>
        <v>0.77954011298109138</v>
      </c>
      <c r="E54" s="2">
        <f t="shared" si="14"/>
        <v>0.77053877061701825</v>
      </c>
      <c r="F54" s="2">
        <f t="shared" si="14"/>
        <v>0.78125249662793905</v>
      </c>
      <c r="G54" s="2">
        <f t="shared" si="14"/>
        <v>0.79443458715876913</v>
      </c>
      <c r="H54" s="2">
        <f t="shared" si="14"/>
        <v>0.79188982005616049</v>
      </c>
      <c r="I54" s="2">
        <f t="shared" ref="I54:K54" si="16">+I10/I$23</f>
        <v>0.79182455756403647</v>
      </c>
      <c r="J54" s="2">
        <f t="shared" si="16"/>
        <v>0.78938348728317642</v>
      </c>
      <c r="K54" s="2">
        <f t="shared" si="16"/>
        <v>0.76584734383966147</v>
      </c>
    </row>
    <row r="55" spans="1:11" ht="28" x14ac:dyDescent="0.15">
      <c r="A55" s="5"/>
      <c r="B55" s="5"/>
      <c r="C55" s="6" t="s">
        <v>5</v>
      </c>
      <c r="D55" s="2">
        <f t="shared" si="10"/>
        <v>9.1304759561092203E-3</v>
      </c>
      <c r="E55" s="2">
        <f t="shared" si="14"/>
        <v>8.3983688894160597E-3</v>
      </c>
      <c r="F55" s="2">
        <f t="shared" si="14"/>
        <v>7.4992557744161916E-3</v>
      </c>
      <c r="G55" s="2">
        <f t="shared" si="14"/>
        <v>7.5934320806642962E-3</v>
      </c>
      <c r="H55" s="2">
        <f t="shared" si="14"/>
        <v>7.9351693001989722E-3</v>
      </c>
      <c r="I55" s="2">
        <f t="shared" ref="I55:K55" si="17">+I11/I$23</f>
        <v>8.1151321704079245E-3</v>
      </c>
      <c r="J55" s="2">
        <f t="shared" si="17"/>
        <v>8.1061528485383144E-3</v>
      </c>
      <c r="K55" s="2">
        <f t="shared" si="17"/>
        <v>9.0120057361263439E-3</v>
      </c>
    </row>
    <row r="56" spans="1:11" ht="28" x14ac:dyDescent="0.15">
      <c r="A56" s="5"/>
      <c r="B56" s="5"/>
      <c r="C56" s="6" t="s">
        <v>22</v>
      </c>
      <c r="D56" s="2">
        <f t="shared" si="10"/>
        <v>1.7485444359184081E-2</v>
      </c>
      <c r="E56" s="2">
        <f t="shared" si="14"/>
        <v>1.1178228784808539E-2</v>
      </c>
      <c r="F56" s="2">
        <f t="shared" si="14"/>
        <v>9.0954076303587008E-3</v>
      </c>
      <c r="G56" s="2">
        <f t="shared" si="14"/>
        <v>7.4176898894376207E-3</v>
      </c>
      <c r="H56" s="2">
        <f t="shared" si="14"/>
        <v>9.8100801092327224E-3</v>
      </c>
      <c r="I56" s="2">
        <f t="shared" ref="I56:K56" si="18">+I12/I$23</f>
        <v>9.1287893212808405E-3</v>
      </c>
      <c r="J56" s="2">
        <f t="shared" si="18"/>
        <v>9.6302979767676888E-3</v>
      </c>
      <c r="K56" s="2">
        <f t="shared" si="18"/>
        <v>1.070647225988168E-2</v>
      </c>
    </row>
    <row r="57" spans="1:11" x14ac:dyDescent="0.15">
      <c r="A57" s="5"/>
      <c r="B57" s="5"/>
      <c r="C57" s="6" t="s">
        <v>2</v>
      </c>
      <c r="D57" s="2">
        <f t="shared" si="10"/>
        <v>1.982895665609552E-3</v>
      </c>
      <c r="E57" s="2">
        <f t="shared" si="14"/>
        <v>1.6397840614603859E-3</v>
      </c>
      <c r="F57" s="2">
        <f t="shared" si="14"/>
        <v>1.4125229505404025E-3</v>
      </c>
      <c r="G57" s="2">
        <f t="shared" si="14"/>
        <v>1.4687311276851468E-3</v>
      </c>
      <c r="H57" s="2">
        <f t="shared" si="14"/>
        <v>1.6373349717056247E-3</v>
      </c>
      <c r="I57" s="2">
        <f t="shared" ref="I57:K57" si="19">+I13/I$23</f>
        <v>1.6999131348997653E-3</v>
      </c>
      <c r="J57" s="2">
        <f t="shared" si="19"/>
        <v>1.6980321960723853E-3</v>
      </c>
      <c r="K57" s="2">
        <f t="shared" si="19"/>
        <v>1.8877852634978252E-3</v>
      </c>
    </row>
    <row r="58" spans="1:11" x14ac:dyDescent="0.15">
      <c r="A58" s="5"/>
      <c r="B58" s="5"/>
      <c r="C58" s="6" t="s">
        <v>23</v>
      </c>
      <c r="D58" s="2">
        <f t="shared" si="10"/>
        <v>8.5543156902775808E-2</v>
      </c>
      <c r="E58" s="2">
        <f t="shared" si="14"/>
        <v>9.8789321921051762E-2</v>
      </c>
      <c r="F58" s="2">
        <f t="shared" si="14"/>
        <v>0.1035247900251402</v>
      </c>
      <c r="G58" s="2">
        <f t="shared" si="14"/>
        <v>9.7297267688223305E-2</v>
      </c>
      <c r="H58" s="2">
        <f t="shared" si="14"/>
        <v>9.4476109861634891E-2</v>
      </c>
      <c r="I58" s="2">
        <f t="shared" ref="I58:K58" si="20">+I14/I$23</f>
        <v>9.3755377851134816E-2</v>
      </c>
      <c r="J58" s="2">
        <f t="shared" si="20"/>
        <v>9.1903137379541144E-2</v>
      </c>
      <c r="K58" s="2">
        <f t="shared" si="20"/>
        <v>0.10217320308508336</v>
      </c>
    </row>
    <row r="59" spans="1:11" x14ac:dyDescent="0.15">
      <c r="A59" s="5"/>
      <c r="B59" s="5"/>
      <c r="C59" s="6" t="s">
        <v>3</v>
      </c>
      <c r="D59" s="2">
        <f t="shared" si="10"/>
        <v>2.8768018229815263E-3</v>
      </c>
      <c r="E59" s="2">
        <f t="shared" si="14"/>
        <v>3.0546925203918151E-3</v>
      </c>
      <c r="F59" s="2">
        <f t="shared" si="14"/>
        <v>2.5842019652471851E-3</v>
      </c>
      <c r="G59" s="2">
        <f t="shared" si="14"/>
        <v>2.9413993369269949E-3</v>
      </c>
      <c r="H59" s="2">
        <f t="shared" si="14"/>
        <v>3.0556473089483195E-3</v>
      </c>
      <c r="I59" s="2">
        <f t="shared" ref="I59:K59" si="21">+I15/I$23</f>
        <v>3.051968179028875E-3</v>
      </c>
      <c r="J59" s="2">
        <f t="shared" si="21"/>
        <v>3.0485912032705213E-3</v>
      </c>
      <c r="K59" s="2">
        <f t="shared" si="21"/>
        <v>3.3892676247687945E-3</v>
      </c>
    </row>
    <row r="60" spans="1:11" x14ac:dyDescent="0.15">
      <c r="A60" s="5"/>
      <c r="B60" s="5"/>
      <c r="C60" s="6" t="s">
        <v>4</v>
      </c>
      <c r="D60" s="2">
        <f t="shared" si="10"/>
        <v>8.4354543331591949E-3</v>
      </c>
      <c r="E60" s="2">
        <f t="shared" si="14"/>
        <v>7.4405947866534984E-3</v>
      </c>
      <c r="F60" s="2">
        <f t="shared" si="14"/>
        <v>5.9573383592425441E-3</v>
      </c>
      <c r="G60" s="2">
        <f t="shared" si="14"/>
        <v>4.6568257125889382E-3</v>
      </c>
      <c r="H60" s="2">
        <f t="shared" si="14"/>
        <v>3.9934435470641554E-3</v>
      </c>
      <c r="I60" s="2">
        <f t="shared" ref="I60:K60" si="22">+I16/I$23</f>
        <v>3.7436472062168801E-3</v>
      </c>
      <c r="J60" s="2">
        <f t="shared" si="22"/>
        <v>3.7395048937412484E-3</v>
      </c>
      <c r="K60" s="2">
        <f t="shared" si="22"/>
        <v>4.157390093963681E-3</v>
      </c>
    </row>
    <row r="61" spans="1:11" ht="28" x14ac:dyDescent="0.15">
      <c r="A61" s="5"/>
      <c r="B61" s="5"/>
      <c r="C61" s="6" t="s">
        <v>24</v>
      </c>
      <c r="D61" s="2">
        <f t="shared" si="10"/>
        <v>9.7640836742967432E-3</v>
      </c>
      <c r="E61" s="2">
        <f t="shared" si="14"/>
        <v>8.8942820392704982E-3</v>
      </c>
      <c r="F61" s="2">
        <f t="shared" si="14"/>
        <v>8.5884001104231649E-3</v>
      </c>
      <c r="G61" s="2">
        <f t="shared" si="14"/>
        <v>8.498960838705643E-3</v>
      </c>
      <c r="H61" s="2">
        <f t="shared" si="14"/>
        <v>7.6672740914154238E-3</v>
      </c>
      <c r="I61" s="2">
        <f t="shared" ref="I61:K61" si="23">+I17/I$23</f>
        <v>7.8905277994833403E-3</v>
      </c>
      <c r="J61" s="2">
        <f t="shared" si="23"/>
        <v>8.6492113703844804E-3</v>
      </c>
      <c r="K61" s="2">
        <f t="shared" si="23"/>
        <v>9.6157503984062344E-3</v>
      </c>
    </row>
    <row r="62" spans="1:11" x14ac:dyDescent="0.15">
      <c r="B62" s="5" t="s">
        <v>38</v>
      </c>
      <c r="C62" s="6"/>
      <c r="D62" s="2"/>
      <c r="E62" s="2"/>
      <c r="F62" s="2"/>
      <c r="G62" s="2"/>
      <c r="H62" s="2"/>
      <c r="I62" s="2"/>
      <c r="J62" s="2"/>
      <c r="K62" s="2"/>
    </row>
    <row r="63" spans="1:11" x14ac:dyDescent="0.15">
      <c r="A63" s="5"/>
      <c r="B63" s="5"/>
      <c r="C63" s="6" t="s">
        <v>25</v>
      </c>
      <c r="D63" s="2">
        <f t="shared" ref="D63:H64" si="24">+D19/D$23</f>
        <v>5.4335439905188569E-3</v>
      </c>
      <c r="E63" s="2">
        <f t="shared" si="24"/>
        <v>5.6560802629947431E-3</v>
      </c>
      <c r="F63" s="2">
        <f t="shared" si="24"/>
        <v>5.063284371361069E-3</v>
      </c>
      <c r="G63" s="2">
        <f t="shared" si="24"/>
        <v>4.7216449103920236E-3</v>
      </c>
      <c r="H63" s="2">
        <f t="shared" si="24"/>
        <v>4.9942791821356962E-3</v>
      </c>
      <c r="I63" s="2">
        <f t="shared" ref="I63:K63" si="25">+I19/I$23</f>
        <v>5.0588858128852469E-3</v>
      </c>
      <c r="J63" s="2">
        <f t="shared" si="25"/>
        <v>5.1160958001578343E-3</v>
      </c>
      <c r="K63" s="2">
        <f t="shared" si="25"/>
        <v>5.6878133880621431E-3</v>
      </c>
    </row>
    <row r="64" spans="1:11" x14ac:dyDescent="0.15">
      <c r="A64" s="5"/>
      <c r="B64" s="5"/>
      <c r="C64" s="5" t="s">
        <v>11</v>
      </c>
      <c r="D64" s="2">
        <f t="shared" si="24"/>
        <v>3.9598416526091737E-2</v>
      </c>
      <c r="E64" s="2">
        <f t="shared" si="24"/>
        <v>3.8295783799807033E-2</v>
      </c>
      <c r="F64" s="2">
        <f t="shared" si="24"/>
        <v>3.456869454105925E-2</v>
      </c>
      <c r="G64" s="2">
        <f t="shared" si="24"/>
        <v>3.2181362289560138E-2</v>
      </c>
      <c r="H64" s="2">
        <f t="shared" si="24"/>
        <v>3.3638794332263265E-2</v>
      </c>
      <c r="I64" s="2">
        <f t="shared" ref="I64:K64" si="26">+I20/I$23</f>
        <v>3.5038884424586199E-2</v>
      </c>
      <c r="J64" s="2">
        <f t="shared" si="26"/>
        <v>3.5000114209315071E-2</v>
      </c>
      <c r="K64" s="2">
        <f t="shared" si="26"/>
        <v>3.8911335119507486E-2</v>
      </c>
    </row>
    <row r="65" spans="1:11" x14ac:dyDescent="0.15">
      <c r="A65" s="5"/>
      <c r="B65" s="5"/>
      <c r="C65" s="6" t="s">
        <v>20</v>
      </c>
      <c r="D65" s="2">
        <f>+D21/D$23</f>
        <v>1.6857753265836434E-3</v>
      </c>
      <c r="E65" s="2">
        <f t="shared" ref="E65:H65" si="27">+E21/E$23</f>
        <v>1.6891200712204977E-3</v>
      </c>
      <c r="F65" s="2">
        <f t="shared" si="27"/>
        <v>1.5191481683692696E-3</v>
      </c>
      <c r="G65" s="2">
        <f t="shared" si="27"/>
        <v>1.39007508528061E-3</v>
      </c>
      <c r="H65" s="2">
        <f t="shared" si="27"/>
        <v>1.5009718944168642E-3</v>
      </c>
      <c r="I65" s="2">
        <f t="shared" ref="I65:K65" si="28">+I21/I$23</f>
        <v>1.5720197003491476E-3</v>
      </c>
      <c r="J65" s="2">
        <f t="shared" si="28"/>
        <v>1.6569529562652356E-3</v>
      </c>
      <c r="K65" s="2">
        <f t="shared" si="28"/>
        <v>1.8421154677642675E-3</v>
      </c>
    </row>
    <row r="66" spans="1:11" x14ac:dyDescent="0.15">
      <c r="A66" s="5"/>
      <c r="B66" s="5"/>
      <c r="C66" s="5"/>
      <c r="D66" s="2"/>
      <c r="E66" s="2"/>
      <c r="F66" s="2"/>
      <c r="G66" s="2"/>
      <c r="H66" s="2"/>
      <c r="I66" s="2"/>
      <c r="J66" s="2"/>
      <c r="K66" s="2"/>
    </row>
    <row r="67" spans="1:11" x14ac:dyDescent="0.15">
      <c r="A67" s="5"/>
      <c r="B67" s="5"/>
      <c r="C67" s="5" t="s">
        <v>7</v>
      </c>
      <c r="D67" s="2">
        <f t="shared" ref="D67:I67" si="29">+D23/D$23</f>
        <v>1</v>
      </c>
      <c r="E67" s="2">
        <f t="shared" si="29"/>
        <v>1</v>
      </c>
      <c r="F67" s="2">
        <f t="shared" si="29"/>
        <v>1</v>
      </c>
      <c r="G67" s="2">
        <f t="shared" si="29"/>
        <v>1</v>
      </c>
      <c r="H67" s="2">
        <f t="shared" si="29"/>
        <v>1</v>
      </c>
      <c r="I67" s="2">
        <f t="shared" si="29"/>
        <v>1</v>
      </c>
      <c r="J67" s="2">
        <f t="shared" ref="J67:K67" si="30">+J23/J$23</f>
        <v>1</v>
      </c>
      <c r="K67" s="2">
        <f t="shared" si="30"/>
        <v>1</v>
      </c>
    </row>
    <row r="68" spans="1:11" x14ac:dyDescent="0.15">
      <c r="C68" s="5"/>
      <c r="D68" s="5"/>
      <c r="E68" s="5"/>
      <c r="F68" s="5"/>
      <c r="G68" s="5"/>
      <c r="H68" s="5"/>
      <c r="I68" s="5"/>
      <c r="J68" s="5"/>
      <c r="K68" s="5"/>
    </row>
    <row r="69" spans="1:11" x14ac:dyDescent="0.15">
      <c r="C69" s="5"/>
      <c r="D69" s="5"/>
      <c r="E69" s="5"/>
      <c r="F69" s="5"/>
      <c r="G69" s="5"/>
      <c r="H69" s="5"/>
      <c r="I69" s="5"/>
      <c r="J69" s="5"/>
      <c r="K69" s="5"/>
    </row>
    <row r="70" spans="1:11" x14ac:dyDescent="0.15">
      <c r="C70" s="5"/>
      <c r="D70" s="1" t="s">
        <v>34</v>
      </c>
      <c r="E70" s="5"/>
      <c r="F70" s="5"/>
      <c r="G70" s="5"/>
      <c r="H70" s="5"/>
      <c r="I70" s="5"/>
      <c r="J70" s="5"/>
      <c r="K70" s="5"/>
    </row>
    <row r="71" spans="1:11" x14ac:dyDescent="0.15">
      <c r="C71" s="5"/>
      <c r="D71" s="5">
        <v>2008</v>
      </c>
      <c r="E71" s="5">
        <v>2009</v>
      </c>
      <c r="F71" s="5">
        <v>2010</v>
      </c>
      <c r="G71" s="5">
        <v>2011</v>
      </c>
      <c r="H71" s="5">
        <v>2012</v>
      </c>
      <c r="I71" s="5">
        <v>2013</v>
      </c>
      <c r="J71" s="5">
        <v>2014</v>
      </c>
      <c r="K71" s="5">
        <v>2015</v>
      </c>
    </row>
    <row r="72" spans="1:11" x14ac:dyDescent="0.15">
      <c r="A72" s="5" t="s">
        <v>6</v>
      </c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x14ac:dyDescent="0.15">
      <c r="B73" s="5" t="s">
        <v>36</v>
      </c>
      <c r="C73" s="5"/>
      <c r="D73" s="5"/>
      <c r="E73" s="5"/>
      <c r="F73" s="5"/>
      <c r="G73" s="5"/>
      <c r="H73" s="5"/>
      <c r="I73" s="5"/>
      <c r="J73" s="5"/>
      <c r="K73" s="5"/>
    </row>
    <row r="74" spans="1:11" x14ac:dyDescent="0.15">
      <c r="B74" s="5"/>
      <c r="C74" s="5" t="s">
        <v>21</v>
      </c>
      <c r="D74" s="2">
        <f t="shared" ref="D74:I84" si="31">+D7/D$32</f>
        <v>1.2243737271391288E-3</v>
      </c>
      <c r="E74" s="2">
        <f t="shared" si="31"/>
        <v>9.0066292770844261E-4</v>
      </c>
      <c r="F74" s="2">
        <f t="shared" si="31"/>
        <v>8.3449503931388275E-4</v>
      </c>
      <c r="G74" s="2">
        <f t="shared" si="31"/>
        <v>9.5328416025696556E-4</v>
      </c>
      <c r="H74" s="2">
        <f t="shared" si="31"/>
        <v>8.3455502322248194E-4</v>
      </c>
      <c r="I74" s="2">
        <f t="shared" si="31"/>
        <v>7.0212413604506599E-4</v>
      </c>
      <c r="J74" s="2">
        <f t="shared" ref="J74:K74" si="32">+J7/J$32</f>
        <v>7.7292475422328054E-4</v>
      </c>
      <c r="K74" s="2">
        <f t="shared" si="32"/>
        <v>7.8022750282014347E-4</v>
      </c>
    </row>
    <row r="75" spans="1:11" x14ac:dyDescent="0.15">
      <c r="A75" s="5"/>
      <c r="B75" s="5"/>
      <c r="C75" s="6" t="s">
        <v>0</v>
      </c>
      <c r="D75" s="2">
        <f t="shared" si="31"/>
        <v>4.6211056148397853E-3</v>
      </c>
      <c r="E75" s="2">
        <f t="shared" ref="E75:H75" si="33">+E8/E$32</f>
        <v>3.9283494652807968E-3</v>
      </c>
      <c r="F75" s="2">
        <f t="shared" si="33"/>
        <v>2.9079830771548639E-3</v>
      </c>
      <c r="G75" s="2">
        <f t="shared" si="33"/>
        <v>3.0530669044717598E-3</v>
      </c>
      <c r="H75" s="2">
        <f t="shared" si="33"/>
        <v>2.8127389428004427E-3</v>
      </c>
      <c r="I75" s="2">
        <f t="shared" ref="I75:K75" si="34">+I8/I$32</f>
        <v>2.6671279459759764E-3</v>
      </c>
      <c r="J75" s="2">
        <f t="shared" si="34"/>
        <v>2.5915552297111713E-3</v>
      </c>
      <c r="K75" s="2">
        <f t="shared" si="34"/>
        <v>2.6160407649641914E-3</v>
      </c>
    </row>
    <row r="76" spans="1:11" x14ac:dyDescent="0.15">
      <c r="A76" s="5"/>
      <c r="B76" s="5"/>
      <c r="C76" s="6" t="s">
        <v>1</v>
      </c>
      <c r="D76" s="2">
        <f t="shared" si="31"/>
        <v>9.7842614602487218E-3</v>
      </c>
      <c r="E76" s="2">
        <f t="shared" ref="E76:H84" si="35">+E9/E$32</f>
        <v>1.2251138144794074E-2</v>
      </c>
      <c r="F76" s="2">
        <f t="shared" si="35"/>
        <v>1.1341275662686678E-2</v>
      </c>
      <c r="G76" s="2">
        <f t="shared" si="35"/>
        <v>1.0507162230939143E-2</v>
      </c>
      <c r="H76" s="2">
        <f t="shared" si="35"/>
        <v>1.055856361646779E-2</v>
      </c>
      <c r="I76" s="2">
        <f t="shared" ref="I76:K76" si="36">+I9/I$32</f>
        <v>1.0097312538456076E-2</v>
      </c>
      <c r="J76" s="2">
        <f t="shared" si="36"/>
        <v>1.0722189550111739E-2</v>
      </c>
      <c r="K76" s="2">
        <f t="shared" si="36"/>
        <v>1.0823494954375915E-2</v>
      </c>
    </row>
    <row r="77" spans="1:11" x14ac:dyDescent="0.15">
      <c r="A77" s="5"/>
      <c r="B77" s="5"/>
      <c r="C77" s="6" t="s">
        <v>37</v>
      </c>
      <c r="D77" s="2">
        <f t="shared" si="31"/>
        <v>0.31627196035979421</v>
      </c>
      <c r="E77" s="2">
        <f t="shared" si="35"/>
        <v>0.29625045401237643</v>
      </c>
      <c r="F77" s="2">
        <f t="shared" si="35"/>
        <v>0.30266813658424346</v>
      </c>
      <c r="G77" s="2">
        <f t="shared" si="35"/>
        <v>0.30830604792700889</v>
      </c>
      <c r="H77" s="2">
        <f t="shared" si="35"/>
        <v>0.28551185231090265</v>
      </c>
      <c r="I77" s="2">
        <f t="shared" ref="I77:K77" si="37">+I10/I$32</f>
        <v>0.27257350876715547</v>
      </c>
      <c r="J77" s="2">
        <f t="shared" si="37"/>
        <v>0.26432615780021707</v>
      </c>
      <c r="K77" s="2">
        <f t="shared" si="37"/>
        <v>0.2328475559263766</v>
      </c>
    </row>
    <row r="78" spans="1:11" ht="28" x14ac:dyDescent="0.15">
      <c r="A78" s="5"/>
      <c r="B78" s="5"/>
      <c r="C78" s="6" t="s">
        <v>5</v>
      </c>
      <c r="D78" s="2">
        <f t="shared" si="31"/>
        <v>3.7043809312307632E-3</v>
      </c>
      <c r="E78" s="2">
        <f t="shared" si="35"/>
        <v>3.2289362863086209E-3</v>
      </c>
      <c r="F78" s="2">
        <f t="shared" si="35"/>
        <v>2.9053165024215356E-3</v>
      </c>
      <c r="G78" s="2">
        <f t="shared" si="35"/>
        <v>2.9468770278048076E-3</v>
      </c>
      <c r="H78" s="2">
        <f t="shared" si="35"/>
        <v>2.8609849854361602E-3</v>
      </c>
      <c r="I78" s="2">
        <f t="shared" ref="I78:K78" si="38">+I11/I$32</f>
        <v>2.793510290464088E-3</v>
      </c>
      <c r="J78" s="2">
        <f t="shared" si="38"/>
        <v>2.7143565472465673E-3</v>
      </c>
      <c r="K78" s="2">
        <f t="shared" si="38"/>
        <v>2.74000233405632E-3</v>
      </c>
    </row>
    <row r="79" spans="1:11" ht="28" x14ac:dyDescent="0.15">
      <c r="A79" s="5"/>
      <c r="B79" s="5"/>
      <c r="C79" s="6" t="s">
        <v>22</v>
      </c>
      <c r="D79" s="2">
        <f t="shared" si="31"/>
        <v>7.0941259765235389E-3</v>
      </c>
      <c r="E79" s="2">
        <f t="shared" si="35"/>
        <v>4.2977141174894758E-3</v>
      </c>
      <c r="F79" s="2">
        <f t="shared" si="35"/>
        <v>3.5236880404694621E-3</v>
      </c>
      <c r="G79" s="2">
        <f t="shared" si="35"/>
        <v>2.8786745838189436E-3</v>
      </c>
      <c r="H79" s="2">
        <f t="shared" si="35"/>
        <v>3.5369745542463702E-3</v>
      </c>
      <c r="I79" s="2">
        <f t="shared" ref="I79:K79" si="39">+I12/I$32</f>
        <v>3.1424462809697936E-3</v>
      </c>
      <c r="J79" s="2">
        <f t="shared" si="39"/>
        <v>3.2247186616877412E-3</v>
      </c>
      <c r="K79" s="2">
        <f t="shared" si="39"/>
        <v>3.2551864524438842E-3</v>
      </c>
    </row>
    <row r="80" spans="1:11" x14ac:dyDescent="0.15">
      <c r="A80" s="5"/>
      <c r="B80" s="5"/>
      <c r="C80" s="6" t="s">
        <v>2</v>
      </c>
      <c r="D80" s="2">
        <f t="shared" si="31"/>
        <v>8.0449266036228186E-4</v>
      </c>
      <c r="E80" s="2">
        <f t="shared" si="35"/>
        <v>6.3045078484616447E-4</v>
      </c>
      <c r="F80" s="2">
        <f t="shared" si="35"/>
        <v>5.47231133555205E-4</v>
      </c>
      <c r="G80" s="2">
        <f t="shared" si="35"/>
        <v>5.6998863942147324E-4</v>
      </c>
      <c r="H80" s="2">
        <f t="shared" si="35"/>
        <v>5.9033280739982099E-4</v>
      </c>
      <c r="I80" s="2">
        <f t="shared" ref="I80:K80" si="40">+I13/I$32</f>
        <v>5.8516913039986351E-4</v>
      </c>
      <c r="J80" s="2">
        <f t="shared" si="40"/>
        <v>5.685884407762732E-4</v>
      </c>
      <c r="K80" s="2">
        <f t="shared" si="40"/>
        <v>5.7396057876950399E-4</v>
      </c>
    </row>
    <row r="81" spans="1:11" x14ac:dyDescent="0.15">
      <c r="A81" s="5"/>
      <c r="B81" s="5"/>
      <c r="C81" s="6" t="s">
        <v>23</v>
      </c>
      <c r="D81" s="2">
        <f t="shared" si="31"/>
        <v>3.470623445603576E-2</v>
      </c>
      <c r="E81" s="2">
        <f t="shared" si="35"/>
        <v>3.7981711740800513E-2</v>
      </c>
      <c r="F81" s="2">
        <f t="shared" si="35"/>
        <v>4.0106950598465078E-2</v>
      </c>
      <c r="G81" s="2">
        <f t="shared" si="35"/>
        <v>3.7759353079446632E-2</v>
      </c>
      <c r="H81" s="2">
        <f t="shared" si="35"/>
        <v>3.4062881530426449E-2</v>
      </c>
      <c r="I81" s="2">
        <f t="shared" ref="I81:K81" si="41">+I14/I$32</f>
        <v>3.2273856705445213E-2</v>
      </c>
      <c r="J81" s="2">
        <f t="shared" si="41"/>
        <v>3.0773893278318826E-2</v>
      </c>
      <c r="K81" s="2">
        <f t="shared" si="41"/>
        <v>3.1064651213978542E-2</v>
      </c>
    </row>
    <row r="82" spans="1:11" x14ac:dyDescent="0.15">
      <c r="A82" s="5"/>
      <c r="B82" s="5"/>
      <c r="C82" s="6" t="s">
        <v>3</v>
      </c>
      <c r="D82" s="2">
        <f t="shared" si="31"/>
        <v>1.1671647641602074E-3</v>
      </c>
      <c r="E82" s="2">
        <f t="shared" si="35"/>
        <v>1.1744432344522166E-3</v>
      </c>
      <c r="F82" s="2">
        <f t="shared" si="35"/>
        <v>1.0011559601468979E-3</v>
      </c>
      <c r="G82" s="2">
        <f t="shared" si="35"/>
        <v>1.1415051907374349E-3</v>
      </c>
      <c r="H82" s="2">
        <f t="shared" si="35"/>
        <v>1.1016981164435069E-3</v>
      </c>
      <c r="I82" s="2">
        <f t="shared" ref="I82:K82" si="42">+I15/I$32</f>
        <v>1.050593426608053E-3</v>
      </c>
      <c r="J82" s="2">
        <f t="shared" si="42"/>
        <v>1.0208250013405257E-3</v>
      </c>
      <c r="K82" s="2">
        <f t="shared" si="42"/>
        <v>1.0304699613517671E-3</v>
      </c>
    </row>
    <row r="83" spans="1:11" x14ac:dyDescent="0.15">
      <c r="A83" s="5"/>
      <c r="B83" s="5"/>
      <c r="C83" s="6" t="s">
        <v>4</v>
      </c>
      <c r="D83" s="2">
        <f t="shared" si="31"/>
        <v>3.4223994814985129E-3</v>
      </c>
      <c r="E83" s="2">
        <f t="shared" si="35"/>
        <v>2.8606991208282957E-3</v>
      </c>
      <c r="F83" s="2">
        <f t="shared" si="35"/>
        <v>2.3079561447500573E-3</v>
      </c>
      <c r="G83" s="2">
        <f t="shared" si="35"/>
        <v>1.8072319037215328E-3</v>
      </c>
      <c r="H83" s="2">
        <f t="shared" si="35"/>
        <v>1.4398157866714937E-3</v>
      </c>
      <c r="I83" s="2">
        <f t="shared" ref="I83:K83" si="43">+I16/I$32</f>
        <v>1.2886933662730844E-3</v>
      </c>
      <c r="J83" s="2">
        <f t="shared" si="43"/>
        <v>1.2521784108249854E-3</v>
      </c>
      <c r="K83" s="2">
        <f t="shared" si="43"/>
        <v>1.2640092443992879E-3</v>
      </c>
    </row>
    <row r="84" spans="1:11" ht="28" x14ac:dyDescent="0.15">
      <c r="A84" s="5"/>
      <c r="B84" s="5"/>
      <c r="C84" s="6" t="s">
        <v>24</v>
      </c>
      <c r="D84" s="2">
        <f t="shared" si="31"/>
        <v>3.9614457721456582E-3</v>
      </c>
      <c r="E84" s="2">
        <f t="shared" si="35"/>
        <v>3.4196009243481077E-3</v>
      </c>
      <c r="F84" s="2">
        <f t="shared" si="35"/>
        <v>3.3272662409162654E-3</v>
      </c>
      <c r="G84" s="2">
        <f t="shared" si="35"/>
        <v>3.2982967635371667E-3</v>
      </c>
      <c r="H84" s="2">
        <f t="shared" si="35"/>
        <v>2.764396728651166E-3</v>
      </c>
      <c r="I84" s="2">
        <f t="shared" ref="I84:K84" si="44">+I17/I$32</f>
        <v>2.7161936666204255E-3</v>
      </c>
      <c r="J84" s="2">
        <f t="shared" si="44"/>
        <v>2.8962004480283026E-3</v>
      </c>
      <c r="K84" s="2">
        <f t="shared" si="44"/>
        <v>2.9235643326011636E-3</v>
      </c>
    </row>
    <row r="85" spans="1:11" x14ac:dyDescent="0.15">
      <c r="B85" s="5" t="s">
        <v>38</v>
      </c>
      <c r="C85" s="6"/>
      <c r="D85" s="2"/>
      <c r="E85" s="2"/>
      <c r="F85" s="2"/>
      <c r="G85" s="2"/>
      <c r="H85" s="2"/>
      <c r="I85" s="2"/>
      <c r="J85" s="2"/>
      <c r="K85" s="2"/>
    </row>
    <row r="86" spans="1:11" x14ac:dyDescent="0.15">
      <c r="A86" s="5"/>
      <c r="B86" s="5"/>
      <c r="C86" s="6" t="s">
        <v>25</v>
      </c>
      <c r="D86" s="2">
        <f t="shared" ref="D86:H88" si="45">+D19/D$32</f>
        <v>2.2044761789240491E-3</v>
      </c>
      <c r="E86" s="2">
        <f t="shared" si="45"/>
        <v>2.1746035498004389E-3</v>
      </c>
      <c r="F86" s="2">
        <f t="shared" si="45"/>
        <v>1.9615871338530995E-3</v>
      </c>
      <c r="G86" s="2">
        <f t="shared" si="45"/>
        <v>1.8323870908539814E-3</v>
      </c>
      <c r="H86" s="2">
        <f t="shared" si="45"/>
        <v>1.8006619912707255E-3</v>
      </c>
      <c r="I86" s="2">
        <f t="shared" ref="I86:K86" si="46">+I19/I$32</f>
        <v>1.7414441662590128E-3</v>
      </c>
      <c r="J86" s="2">
        <f t="shared" si="46"/>
        <v>1.7131317890216127E-3</v>
      </c>
      <c r="K86" s="2">
        <f t="shared" si="46"/>
        <v>1.7293178028608134E-3</v>
      </c>
    </row>
    <row r="87" spans="1:11" x14ac:dyDescent="0.15">
      <c r="A87" s="5"/>
      <c r="B87" s="5"/>
      <c r="C87" s="5" t="s">
        <v>11</v>
      </c>
      <c r="D87" s="2">
        <f t="shared" si="45"/>
        <v>1.6065714404300945E-2</v>
      </c>
      <c r="E87" s="2">
        <f t="shared" si="45"/>
        <v>1.4723650217325057E-2</v>
      </c>
      <c r="F87" s="2">
        <f t="shared" si="45"/>
        <v>1.339239542408157E-2</v>
      </c>
      <c r="G87" s="2">
        <f t="shared" si="45"/>
        <v>1.2489018963645264E-2</v>
      </c>
      <c r="H87" s="2">
        <f t="shared" si="45"/>
        <v>1.2128296432234533E-2</v>
      </c>
      <c r="I87" s="2">
        <f t="shared" ref="I87:K87" si="47">+I20/I$32</f>
        <v>1.206160074180815E-2</v>
      </c>
      <c r="J87" s="2">
        <f t="shared" si="47"/>
        <v>1.1719836886071386E-2</v>
      </c>
      <c r="K87" s="2">
        <f t="shared" si="47"/>
        <v>1.1830568263100742E-2</v>
      </c>
    </row>
    <row r="88" spans="1:11" x14ac:dyDescent="0.15">
      <c r="A88" s="5"/>
      <c r="B88" s="5"/>
      <c r="C88" s="6" t="s">
        <v>20</v>
      </c>
      <c r="D88" s="2">
        <f t="shared" si="45"/>
        <v>6.839461605457032E-4</v>
      </c>
      <c r="E88" s="2">
        <f t="shared" si="45"/>
        <v>6.4941909098199769E-4</v>
      </c>
      <c r="F88" s="2">
        <f t="shared" si="45"/>
        <v>5.8853923321881667E-4</v>
      </c>
      <c r="G88" s="2">
        <f t="shared" si="45"/>
        <v>5.3946361700767001E-4</v>
      </c>
      <c r="H88" s="2">
        <f t="shared" si="45"/>
        <v>5.4116779252342347E-4</v>
      </c>
      <c r="I88" s="2">
        <f t="shared" ref="I88:K88" si="48">+I21/I$32</f>
        <v>5.4114376913677186E-4</v>
      </c>
      <c r="J88" s="2">
        <f t="shared" si="48"/>
        <v>5.5483300023501146E-4</v>
      </c>
      <c r="K88" s="2">
        <f t="shared" si="48"/>
        <v>5.600751740582981E-4</v>
      </c>
    </row>
    <row r="89" spans="1:11" x14ac:dyDescent="0.15">
      <c r="A89" s="5"/>
      <c r="B89" s="5"/>
      <c r="C89" s="5"/>
      <c r="D89" s="2"/>
      <c r="E89" s="2"/>
      <c r="F89" s="2"/>
      <c r="G89" s="2"/>
      <c r="H89" s="2"/>
      <c r="I89" s="2"/>
      <c r="J89" s="2"/>
      <c r="K89" s="2"/>
    </row>
    <row r="90" spans="1:11" x14ac:dyDescent="0.15">
      <c r="A90" s="5"/>
      <c r="B90" s="5"/>
      <c r="C90" s="5" t="s">
        <v>7</v>
      </c>
      <c r="D90" s="2">
        <f>+D23/D$32</f>
        <v>0.40571608194774927</v>
      </c>
      <c r="E90" s="2">
        <f t="shared" ref="E90:H90" si="49">+E23/E$32</f>
        <v>0.38447183361734061</v>
      </c>
      <c r="F90" s="2">
        <f t="shared" si="49"/>
        <v>0.38741397677527689</v>
      </c>
      <c r="G90" s="2">
        <f t="shared" si="49"/>
        <v>0.38808235808267166</v>
      </c>
      <c r="H90" s="2">
        <f t="shared" si="49"/>
        <v>0.36054492061869697</v>
      </c>
      <c r="I90" s="2">
        <f t="shared" ref="I90:K90" si="50">+I23/I$32</f>
        <v>0.34423472493161705</v>
      </c>
      <c r="J90" s="2">
        <f t="shared" si="50"/>
        <v>0.33485138979781448</v>
      </c>
      <c r="K90" s="2">
        <f t="shared" si="50"/>
        <v>0.30403912450615717</v>
      </c>
    </row>
    <row r="91" spans="1:11" x14ac:dyDescent="0.15">
      <c r="C91" s="5"/>
      <c r="D91" s="5"/>
      <c r="E91" s="5"/>
      <c r="F91" s="5"/>
      <c r="G91" s="5"/>
      <c r="H91" s="5"/>
      <c r="I91" s="5"/>
      <c r="J91" s="5"/>
      <c r="K91" s="5"/>
    </row>
    <row r="92" spans="1:11" x14ac:dyDescent="0.15">
      <c r="A92" s="5" t="s">
        <v>16</v>
      </c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 x14ac:dyDescent="0.15">
      <c r="A93" s="5"/>
      <c r="B93" s="5"/>
      <c r="C93" s="5" t="s">
        <v>8</v>
      </c>
      <c r="D93" s="2">
        <f t="shared" ref="D93:H95" si="51">+D26/D$32</f>
        <v>4.3369382623964323E-2</v>
      </c>
      <c r="E93" s="2">
        <f t="shared" si="51"/>
        <v>5.1585833959619048E-2</v>
      </c>
      <c r="F93" s="2">
        <f t="shared" si="51"/>
        <v>4.8367380096038595E-2</v>
      </c>
      <c r="G93" s="2">
        <f t="shared" si="51"/>
        <v>4.9823213950712486E-2</v>
      </c>
      <c r="H93" s="2">
        <f t="shared" si="51"/>
        <v>5.5426848981498258E-2</v>
      </c>
      <c r="I93" s="2">
        <f t="shared" ref="I93:K93" si="52">+I26/I$32</f>
        <v>5.9758334887616997E-2</v>
      </c>
      <c r="J93" s="2">
        <f t="shared" si="52"/>
        <v>6.018131202374747E-2</v>
      </c>
      <c r="K93" s="2">
        <f t="shared" si="52"/>
        <v>6.2968821965309424E-2</v>
      </c>
    </row>
    <row r="94" spans="1:11" x14ac:dyDescent="0.15">
      <c r="A94" s="5"/>
      <c r="B94" s="5"/>
      <c r="C94" s="5" t="s">
        <v>12</v>
      </c>
      <c r="D94" s="2">
        <f t="shared" si="51"/>
        <v>0.34531898656990762</v>
      </c>
      <c r="E94" s="2">
        <f t="shared" si="51"/>
        <v>0.3521870602884663</v>
      </c>
      <c r="F94" s="2">
        <f t="shared" si="51"/>
        <v>0.36318985954960409</v>
      </c>
      <c r="G94" s="2">
        <f t="shared" si="51"/>
        <v>0.36654384912273058</v>
      </c>
      <c r="H94" s="2">
        <f t="shared" si="51"/>
        <v>0.38610725549421177</v>
      </c>
      <c r="I94" s="2">
        <f t="shared" ref="I94:K94" si="53">+I27/I$32</f>
        <v>0.40256499947895547</v>
      </c>
      <c r="J94" s="2">
        <f t="shared" si="53"/>
        <v>0.41760106668856251</v>
      </c>
      <c r="K94" s="2">
        <f t="shared" si="53"/>
        <v>0.43694619123186285</v>
      </c>
    </row>
    <row r="95" spans="1:11" x14ac:dyDescent="0.15">
      <c r="A95" s="5"/>
      <c r="B95" s="5"/>
      <c r="C95" s="5" t="s">
        <v>13</v>
      </c>
      <c r="D95" s="2">
        <f t="shared" si="51"/>
        <v>0.20559554885837877</v>
      </c>
      <c r="E95" s="2">
        <f t="shared" si="51"/>
        <v>0.21175527213457407</v>
      </c>
      <c r="F95" s="2">
        <f t="shared" si="51"/>
        <v>0.20102878357908041</v>
      </c>
      <c r="G95" s="2">
        <f t="shared" si="51"/>
        <v>0.19555057884388533</v>
      </c>
      <c r="H95" s="2">
        <f t="shared" si="51"/>
        <v>0.19792097490559296</v>
      </c>
      <c r="I95" s="2">
        <f t="shared" ref="I95:K95" si="54">+I28/I$32</f>
        <v>0.19344194070181051</v>
      </c>
      <c r="J95" s="2">
        <f t="shared" si="54"/>
        <v>0.18736623148987555</v>
      </c>
      <c r="K95" s="2">
        <f t="shared" si="54"/>
        <v>0.19604586229667051</v>
      </c>
    </row>
    <row r="96" spans="1:11" x14ac:dyDescent="0.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</row>
    <row r="97" spans="1:11" x14ac:dyDescent="0.15">
      <c r="A97" s="5"/>
      <c r="B97" s="5"/>
      <c r="C97" s="5" t="s">
        <v>19</v>
      </c>
      <c r="D97" s="2">
        <f>+D30/D$32</f>
        <v>0.59428391805225067</v>
      </c>
      <c r="E97" s="2">
        <f t="shared" ref="E97:H97" si="55">+E30/E$32</f>
        <v>0.61552816638265939</v>
      </c>
      <c r="F97" s="2">
        <f t="shared" si="55"/>
        <v>0.61258602322472311</v>
      </c>
      <c r="G97" s="2">
        <f t="shared" si="55"/>
        <v>0.61191764191732834</v>
      </c>
      <c r="H97" s="2">
        <f t="shared" si="55"/>
        <v>0.63945507938130297</v>
      </c>
      <c r="I97" s="2">
        <f t="shared" ref="I97:K97" si="56">+I30/I$32</f>
        <v>0.655765275068383</v>
      </c>
      <c r="J97" s="2">
        <f t="shared" si="56"/>
        <v>0.66514861020218552</v>
      </c>
      <c r="K97" s="2">
        <f t="shared" si="56"/>
        <v>0.69596087549384289</v>
      </c>
    </row>
    <row r="98" spans="1:11" x14ac:dyDescent="0.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 x14ac:dyDescent="0.15">
      <c r="A99" s="5" t="s">
        <v>10</v>
      </c>
      <c r="B99" s="5"/>
      <c r="C99" s="5"/>
      <c r="D99" s="2">
        <f>+D32/D$32</f>
        <v>1</v>
      </c>
      <c r="E99" s="2">
        <f t="shared" ref="E99:H99" si="57">+E32/E$32</f>
        <v>1</v>
      </c>
      <c r="F99" s="2">
        <f t="shared" si="57"/>
        <v>1</v>
      </c>
      <c r="G99" s="2">
        <f t="shared" si="57"/>
        <v>1</v>
      </c>
      <c r="H99" s="2">
        <f t="shared" si="57"/>
        <v>1</v>
      </c>
      <c r="I99" s="2">
        <f t="shared" ref="I99:K99" si="58">+I32/I$32</f>
        <v>1</v>
      </c>
      <c r="J99" s="2">
        <f t="shared" si="58"/>
        <v>1</v>
      </c>
      <c r="K99" s="2">
        <f t="shared" si="58"/>
        <v>1</v>
      </c>
    </row>
  </sheetData>
  <mergeCells count="1">
    <mergeCell ref="D3:H3"/>
  </mergeCells>
  <phoneticPr fontId="20" type="noConversion"/>
  <pageMargins left="0.75" right="0.75" top="1" bottom="1" header="0.5" footer="0.5"/>
  <pageSetup scale="42" orientation="portrait" horizontalDpi="4294967292" verticalDpi="429496729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Fiber Production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Terry Townsend</cp:lastModifiedBy>
  <cp:lastPrinted>2016-09-07T01:02:14Z</cp:lastPrinted>
  <dcterms:created xsi:type="dcterms:W3CDTF">2014-03-26T18:37:11Z</dcterms:created>
  <dcterms:modified xsi:type="dcterms:W3CDTF">2016-10-26T12:02:32Z</dcterms:modified>
</cp:coreProperties>
</file>